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milky-way\SD-FS1\Projects\TACTICAL\Mil-Hdbk-5\MMPDS\ISG\Membership\2025\Forms &amp; Processes\"/>
    </mc:Choice>
  </mc:AlternateContent>
  <xr:revisionPtr revIDLastSave="0" documentId="13_ncr:1_{D1510101-1C4C-4338-89F1-61A549D3D55A}" xr6:coauthVersionLast="47" xr6:coauthVersionMax="47" xr10:uidLastSave="{00000000-0000-0000-0000-000000000000}"/>
  <workbookProtection workbookAlgorithmName="SHA-512" workbookHashValue="vLJFSge4TZ07FGFTqXFvZU3iQXEBUMkscJ+5aqs0/kNp4oVH5wVx+OThtd8bLyC/wm64Wd9xt/xAqGMW+3eOUA==" workbookSaltValue="S3Iejc+1Xxu4YUI5tdvAOw==" workbookSpinCount="100000" lockStructure="1"/>
  <bookViews>
    <workbookView xWindow="-120" yWindow="-120" windowWidth="29040" windowHeight="15720" xr2:uid="{00000000-000D-0000-FFFF-FFFF00000000}"/>
  </bookViews>
  <sheets>
    <sheet name="Instructions" sheetId="3" r:id="rId1"/>
    <sheet name="Application Form" sheetId="1" r:id="rId2"/>
    <sheet name="Invoice" sheetId="6" r:id="rId3"/>
    <sheet name="Info summary" sheetId="4" state="hidden" r:id="rId4"/>
    <sheet name="Drop Down Lists" sheetId="2" state="hidden" r:id="rId5"/>
  </sheets>
  <definedNames>
    <definedName name="Z_AAA8701D_70E7_4F90_B96F_8831611C39BD_.wvu.Cols" localSheetId="1" hidden="1">'Application Form'!$I:$I</definedName>
    <definedName name="Z_AAA8701D_70E7_4F90_B96F_8831611C39BD_.wvu.Cols" localSheetId="2" hidden="1">Invoice!$I:$P</definedName>
  </definedNames>
  <calcPr calcId="191029"/>
  <customWorkbookViews>
    <customWorkbookView name="TestView" guid="{AAA8701D-70E7-4F90-B96F-8831611C39BD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6" l="1"/>
  <c r="A22" i="6"/>
  <c r="A39" i="1"/>
  <c r="F20" i="1" l="1"/>
  <c r="B17" i="6" s="1"/>
  <c r="E17" i="6" s="1"/>
  <c r="E19" i="6" s="1"/>
  <c r="A1" i="1" l="1"/>
  <c r="G18" i="1"/>
  <c r="H23" i="1"/>
  <c r="G1" i="2"/>
  <c r="G6" i="2" s="1"/>
  <c r="F10" i="6"/>
  <c r="C8" i="4"/>
  <c r="C21" i="4"/>
  <c r="C20" i="4"/>
  <c r="C19" i="4"/>
  <c r="C17" i="4"/>
  <c r="C16" i="4"/>
  <c r="C15" i="4"/>
  <c r="C9" i="4"/>
  <c r="C7" i="4"/>
  <c r="C5" i="4"/>
  <c r="C4" i="4"/>
  <c r="C3" i="4"/>
  <c r="C2" i="4"/>
  <c r="C18" i="4"/>
  <c r="C14" i="4"/>
  <c r="C12" i="4"/>
  <c r="C11" i="4"/>
  <c r="C10" i="4"/>
  <c r="C6" i="4"/>
  <c r="G43" i="1"/>
  <c r="G1" i="6" s="1"/>
  <c r="A22" i="1"/>
  <c r="F11" i="6"/>
  <c r="G9" i="2" l="1"/>
  <c r="G5" i="2"/>
  <c r="C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Doug</author>
  </authors>
  <commentList>
    <comment ref="D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Hall, Doug:</t>
        </r>
        <r>
          <rPr>
            <sz val="9"/>
            <color indexed="81"/>
            <rFont val="Tahoma"/>
            <family val="2"/>
          </rPr>
          <t xml:space="preserve">
1/2 year trial memberships are available for New members only. The Trial period begins on or after July 1 and end December 31.</t>
        </r>
      </text>
    </comment>
  </commentList>
</comments>
</file>

<file path=xl/sharedStrings.xml><?xml version="1.0" encoding="utf-8"?>
<sst xmlns="http://schemas.openxmlformats.org/spreadsheetml/2006/main" count="114" uniqueCount="88">
  <si>
    <t>Billing Contact Name:</t>
  </si>
  <si>
    <t>Company Name:</t>
  </si>
  <si>
    <t>Billing Address:</t>
  </si>
  <si>
    <t>City, State, Zip Code:</t>
  </si>
  <si>
    <t>Country:</t>
  </si>
  <si>
    <t>Tier (Choose 1, 2, or 3):</t>
  </si>
  <si>
    <t>Billing Phone:</t>
  </si>
  <si>
    <t>Tier 2</t>
  </si>
  <si>
    <t>Tier 3</t>
  </si>
  <si>
    <t>Tier 1</t>
  </si>
  <si>
    <t>Membership Dues:</t>
  </si>
  <si>
    <t>Membership Level (choose A-G):</t>
  </si>
  <si>
    <t>Payment Method:</t>
  </si>
  <si>
    <t>Credit Card</t>
  </si>
  <si>
    <t>ACH/EFT</t>
  </si>
  <si>
    <t>Purchase Order</t>
  </si>
  <si>
    <t>Check</t>
  </si>
  <si>
    <t>Company Billing Information</t>
  </si>
  <si>
    <t>Membership Level, Dues, and Payment Method</t>
  </si>
  <si>
    <t>ISG Main Contact</t>
  </si>
  <si>
    <t>Address:</t>
  </si>
  <si>
    <t>Main Contact Name:</t>
  </si>
  <si>
    <t>Phone Number:</t>
  </si>
  <si>
    <t>email address:</t>
  </si>
  <si>
    <t>Signature</t>
  </si>
  <si>
    <t>Date:</t>
  </si>
  <si>
    <t>Remit to:</t>
  </si>
  <si>
    <t>Battelle Memorial Institute</t>
  </si>
  <si>
    <t>Dept L 998</t>
  </si>
  <si>
    <t>Due Date:</t>
  </si>
  <si>
    <t>00-790-1598</t>
  </si>
  <si>
    <t>(614) 424-3278</t>
  </si>
  <si>
    <t xml:space="preserve">Inquiry:  </t>
  </si>
  <si>
    <t xml:space="preserve">DUNS No:  </t>
  </si>
  <si>
    <t xml:space="preserve">Federal ID:  </t>
  </si>
  <si>
    <t xml:space="preserve">Client Reference:  </t>
  </si>
  <si>
    <t>31-4379427</t>
  </si>
  <si>
    <t xml:space="preserve">Full/Half Year:  </t>
  </si>
  <si>
    <t>Full</t>
  </si>
  <si>
    <t>Half</t>
  </si>
  <si>
    <t xml:space="preserve">Name/Title:  </t>
  </si>
  <si>
    <t>&lt;company name&gt;</t>
  </si>
  <si>
    <t xml:space="preserve">PO Reference: </t>
  </si>
  <si>
    <t xml:space="preserve">Net Total Costs: </t>
  </si>
  <si>
    <t>Current</t>
  </si>
  <si>
    <t xml:space="preserve">Net Amount Due:  </t>
  </si>
  <si>
    <t xml:space="preserve">Payment Terms:  </t>
  </si>
  <si>
    <t>Advance of Membership</t>
  </si>
  <si>
    <t>New</t>
  </si>
  <si>
    <t>Renewal</t>
  </si>
  <si>
    <t xml:space="preserve">Membership Status:  </t>
  </si>
  <si>
    <t>A - $7K</t>
  </si>
  <si>
    <t>B - $13K</t>
  </si>
  <si>
    <t>C - $26K</t>
  </si>
  <si>
    <t>D - $38.5K</t>
  </si>
  <si>
    <t>E - $52K</t>
  </si>
  <si>
    <t xml:space="preserve">Payment Type:  </t>
  </si>
  <si>
    <t>Swift Code: HUNTUS33</t>
  </si>
  <si>
    <t xml:space="preserve">Billing Email Address:  </t>
  </si>
  <si>
    <t>Email Address:</t>
  </si>
  <si>
    <t>This form must be filled-in completely to ensure acceptance and accurate processing.
If a Purchase Order is generated for membership payment, any terms and conditions included in the PO are null and void. The ISG Multi-Client Project terms and conditions apply. Your PO will be for administrative and accounting purposes only.</t>
  </si>
  <si>
    <t>Banking Information:</t>
  </si>
  <si>
    <t>Huntington National Bank</t>
  </si>
  <si>
    <t>PO Box 1558/41 South High Street #1</t>
  </si>
  <si>
    <t>Columbus, OH 43216</t>
  </si>
  <si>
    <t>Account Number - 01891600016</t>
  </si>
  <si>
    <t>Routing Number - 044000024</t>
  </si>
  <si>
    <t>Columbus OH, 43260</t>
  </si>
  <si>
    <t>Cost Elements</t>
  </si>
  <si>
    <t>2. Print the Application Form and have it signed.</t>
  </si>
  <si>
    <r>
      <t xml:space="preserve">4. Send the Invoice tab to your finance department to begin payment processing. </t>
    </r>
    <r>
      <rPr>
        <b/>
        <sz val="16"/>
        <color rgb="FFFF0000"/>
        <rFont val="Times New Roman"/>
        <family val="1"/>
      </rPr>
      <t>Battelle will not send a separate invoice unless explicitly requested.</t>
    </r>
  </si>
  <si>
    <t>Choose A-E</t>
  </si>
  <si>
    <t>Membership Level (choose A-E):</t>
  </si>
  <si>
    <t>5. If your company wishes to pay with a Purchase Order, please include the PO number on the Application Form.</t>
  </si>
  <si>
    <t>If you use the invoice from this Excel file, include the Invoice Number with your payment.</t>
  </si>
  <si>
    <r>
      <rPr>
        <u/>
        <sz val="16"/>
        <color theme="1"/>
        <rFont val="Times New Roman"/>
        <family val="1"/>
      </rPr>
      <t>Note:</t>
    </r>
    <r>
      <rPr>
        <sz val="16"/>
        <color theme="1"/>
        <rFont val="Times New Roman"/>
        <family val="1"/>
      </rPr>
      <t xml:space="preserve"> On the Application Form, Cell C22 will be yellow shaded but does not require input if you choose Payment Option ACH/ETF or Check. For those choices, leave it blank, and yellow. If you choose Purchase Order, please insert appropriate reference information.</t>
    </r>
  </si>
  <si>
    <t>MMPDS ISG 2025</t>
  </si>
  <si>
    <t>Calendar Year: January 1, 2025 to December 31, 2025</t>
  </si>
  <si>
    <t>Calendar Year: July 1, 2025 to December 31, 2025</t>
  </si>
  <si>
    <t>ISG Membership - 1/1/2025 - 12/31/2025</t>
  </si>
  <si>
    <t>ISG Membership - 7/1/2025 - 12/31/2025</t>
  </si>
  <si>
    <t xml:space="preserve">Invoice Date: </t>
  </si>
  <si>
    <t>Please include our invoice number and your company name as referenced above on your remittance information. 
Thank you.</t>
  </si>
  <si>
    <r>
      <t xml:space="preserve">3. Scan the signed form. Send this signed form and the completed spreadsheet to Scalf@Battelle.org </t>
    </r>
    <r>
      <rPr>
        <u/>
        <sz val="16"/>
        <color theme="1"/>
        <rFont val="Times New Roman"/>
        <family val="1"/>
      </rPr>
      <t>prior</t>
    </r>
    <r>
      <rPr>
        <sz val="16"/>
        <color theme="1"/>
        <rFont val="Times New Roman"/>
        <family val="1"/>
      </rPr>
      <t xml:space="preserve"> to submitting payment. Payments received prior to paperwork will be returned with possible processing fees.</t>
    </r>
  </si>
  <si>
    <t xml:space="preserve">Invoice Number - Company:  </t>
  </si>
  <si>
    <t>Membership begins upon receipt</t>
  </si>
  <si>
    <t>1. Please complete the Application Form tab. Yellow shaded cells require your input for accurate processing. The orange cell will auto populate with your company's name within the text.</t>
  </si>
  <si>
    <t>Approver/Requestor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</si>
</sst>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[$-409]mmmm\ d\,\ yyyy;@"/>
    <numFmt numFmtId="165" formatCode="&quot;$&quot;#,##0"/>
  </numFmts>
  <fonts count="14" x14ac:knownFonts="1">
    <font>
      <sz val="11"/>
      <color theme="1"/>
      <name val="Times New Roman"/>
      <family val="2"/>
    </font>
    <font>
      <sz val="18"/>
      <color theme="1"/>
      <name val="Times New Roman"/>
      <family val="2"/>
    </font>
    <font>
      <sz val="20"/>
      <color theme="1"/>
      <name val="Times New Roman"/>
      <family val="2"/>
    </font>
    <font>
      <sz val="10"/>
      <color theme="1"/>
      <name val="Times New Roman"/>
      <family val="2"/>
    </font>
    <font>
      <u/>
      <sz val="11"/>
      <color theme="10"/>
      <name val="Times New Roman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imes New Roman"/>
      <family val="2"/>
    </font>
    <font>
      <b/>
      <sz val="16"/>
      <color rgb="FFFF0000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u/>
      <sz val="16"/>
      <color theme="1"/>
      <name val="Times New Roman"/>
      <family val="1"/>
    </font>
    <font>
      <sz val="11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3" fillId="0" borderId="0"/>
  </cellStyleXfs>
  <cellXfs count="90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6" fontId="0" fillId="0" borderId="7" xfId="0" applyNumberFormat="1" applyBorder="1"/>
    <xf numFmtId="0" fontId="0" fillId="0" borderId="8" xfId="0" applyBorder="1"/>
    <xf numFmtId="6" fontId="0" fillId="0" borderId="9" xfId="0" applyNumberFormat="1" applyBorder="1"/>
    <xf numFmtId="165" fontId="0" fillId="0" borderId="0" xfId="0" applyNumberFormat="1"/>
    <xf numFmtId="0" fontId="0" fillId="0" borderId="14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15" xfId="0" applyBorder="1"/>
    <xf numFmtId="0" fontId="0" fillId="0" borderId="9" xfId="0" applyBorder="1"/>
    <xf numFmtId="0" fontId="0" fillId="0" borderId="6" xfId="0" applyBorder="1" applyAlignment="1">
      <alignment horizontal="left"/>
    </xf>
    <xf numFmtId="0" fontId="0" fillId="0" borderId="14" xfId="0" applyBorder="1" applyAlignment="1">
      <alignment horizontal="right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0" fontId="0" fillId="0" borderId="17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7" xfId="0" applyBorder="1" applyAlignment="1">
      <alignment horizontal="right"/>
    </xf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9" fillId="3" borderId="0" xfId="0" applyFont="1" applyFill="1"/>
    <xf numFmtId="0" fontId="10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9" fillId="4" borderId="0" xfId="0" applyFont="1" applyFill="1"/>
    <xf numFmtId="0" fontId="1" fillId="0" borderId="0" xfId="0" applyFont="1" applyAlignment="1" applyProtection="1">
      <alignment horizontal="center" vertical="center"/>
      <protection locked="0"/>
    </xf>
    <xf numFmtId="164" fontId="0" fillId="0" borderId="10" xfId="0" applyNumberFormat="1" applyBorder="1" applyAlignment="1" applyProtection="1">
      <alignment horizontal="left"/>
      <protection locked="0"/>
    </xf>
    <xf numFmtId="164" fontId="0" fillId="0" borderId="16" xfId="0" applyNumberForma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4" fillId="0" borderId="0" xfId="1" applyBorder="1" applyAlignment="1" applyProtection="1">
      <alignment horizontal="center"/>
      <protection locked="0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 applyProtection="1">
      <alignment horizontal="center"/>
      <protection locked="0"/>
    </xf>
    <xf numFmtId="164" fontId="0" fillId="0" borderId="1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7" xfId="0" applyNumberFormat="1" applyBorder="1" applyAlignment="1">
      <alignment horizontal="center" wrapText="1"/>
    </xf>
  </cellXfs>
  <cellStyles count="3">
    <cellStyle name="Hyperlink" xfId="1" builtinId="8"/>
    <cellStyle name="Normal" xfId="0" builtinId="0"/>
    <cellStyle name="PPHeaderTop" xfId="2" xr:uid="{AD880AA1-EECC-46A0-8359-68801A813129}"/>
  </cellStyles>
  <dxfs count="18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13</xdr:row>
          <xdr:rowOff>85725</xdr:rowOff>
        </xdr:from>
        <xdr:to>
          <xdr:col>2</xdr:col>
          <xdr:colOff>4781550</xdr:colOff>
          <xdr:row>15</xdr:row>
          <xdr:rowOff>47625</xdr:rowOff>
        </xdr:to>
        <xdr:sp macro="" textlink="">
          <xdr:nvSpPr>
            <xdr:cNvPr id="3083" name="CheckBox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</xdr:row>
          <xdr:rowOff>19050</xdr:rowOff>
        </xdr:from>
        <xdr:to>
          <xdr:col>7</xdr:col>
          <xdr:colOff>723900</xdr:colOff>
          <xdr:row>3</xdr:row>
          <xdr:rowOff>104775</xdr:rowOff>
        </xdr:to>
        <xdr:sp macro="" textlink="">
          <xdr:nvSpPr>
            <xdr:cNvPr id="2061" name="CommandButton1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8"/>
  <sheetViews>
    <sheetView tabSelected="1" showWhiteSpace="0" view="pageLayout" zoomScaleNormal="100" zoomScaleSheetLayoutView="115" workbookViewId="0">
      <selection activeCell="C2" sqref="C2"/>
    </sheetView>
  </sheetViews>
  <sheetFormatPr defaultColWidth="9.140625" defaultRowHeight="15" x14ac:dyDescent="0.25"/>
  <cols>
    <col min="1" max="1" width="2" style="45" customWidth="1"/>
    <col min="2" max="2" width="2" style="47" customWidth="1"/>
    <col min="3" max="3" width="80.140625" style="45" customWidth="1"/>
    <col min="4" max="5" width="2" style="45" customWidth="1"/>
    <col min="6" max="16384" width="9.140625" style="45"/>
  </cols>
  <sheetData>
    <row r="1" spans="1:5" x14ac:dyDescent="0.25">
      <c r="A1" s="52"/>
      <c r="B1" s="52"/>
      <c r="C1" s="52"/>
      <c r="D1" s="52"/>
      <c r="E1" s="52"/>
    </row>
    <row r="2" spans="1:5" ht="60.75" x14ac:dyDescent="0.3">
      <c r="A2" s="52"/>
      <c r="B2" s="51"/>
      <c r="C2" s="49" t="s">
        <v>86</v>
      </c>
      <c r="D2" s="48"/>
      <c r="E2" s="52"/>
    </row>
    <row r="3" spans="1:5" ht="10.7" customHeight="1" x14ac:dyDescent="0.3">
      <c r="A3" s="52"/>
      <c r="B3" s="48"/>
      <c r="C3" s="49"/>
      <c r="D3" s="48"/>
      <c r="E3" s="52"/>
    </row>
    <row r="4" spans="1:5" ht="20.25" x14ac:dyDescent="0.3">
      <c r="A4" s="52"/>
      <c r="B4" s="48"/>
      <c r="C4" s="49" t="s">
        <v>69</v>
      </c>
      <c r="D4" s="48"/>
      <c r="E4" s="52"/>
    </row>
    <row r="5" spans="1:5" ht="10.7" customHeight="1" x14ac:dyDescent="0.3">
      <c r="A5" s="52"/>
      <c r="B5" s="48"/>
      <c r="C5" s="49"/>
      <c r="D5" s="48"/>
      <c r="E5" s="52"/>
    </row>
    <row r="6" spans="1:5" ht="83.25" customHeight="1" x14ac:dyDescent="0.3">
      <c r="A6" s="52"/>
      <c r="B6" s="48"/>
      <c r="C6" s="49" t="s">
        <v>83</v>
      </c>
      <c r="D6" s="48"/>
      <c r="E6" s="52"/>
    </row>
    <row r="7" spans="1:5" ht="10.7" customHeight="1" x14ac:dyDescent="0.3">
      <c r="A7" s="52"/>
      <c r="B7" s="48"/>
      <c r="C7" s="49"/>
      <c r="D7" s="48"/>
      <c r="E7" s="52"/>
    </row>
    <row r="8" spans="1:5" ht="60.75" x14ac:dyDescent="0.3">
      <c r="A8" s="52"/>
      <c r="B8" s="48"/>
      <c r="C8" s="49" t="s">
        <v>70</v>
      </c>
      <c r="D8" s="48"/>
      <c r="E8" s="52"/>
    </row>
    <row r="9" spans="1:5" ht="10.7" customHeight="1" x14ac:dyDescent="0.3">
      <c r="A9" s="52"/>
      <c r="B9" s="48"/>
      <c r="C9" s="49"/>
      <c r="D9" s="48"/>
      <c r="E9" s="52"/>
    </row>
    <row r="10" spans="1:5" ht="40.5" x14ac:dyDescent="0.3">
      <c r="A10" s="52"/>
      <c r="B10" s="48"/>
      <c r="C10" s="49" t="s">
        <v>73</v>
      </c>
      <c r="D10" s="48"/>
      <c r="E10" s="52"/>
    </row>
    <row r="11" spans="1:5" ht="40.5" x14ac:dyDescent="0.3">
      <c r="A11" s="52"/>
      <c r="B11" s="48"/>
      <c r="C11" s="49" t="s">
        <v>74</v>
      </c>
      <c r="D11" s="48"/>
      <c r="E11" s="52"/>
    </row>
    <row r="12" spans="1:5" ht="10.7" customHeight="1" x14ac:dyDescent="0.3">
      <c r="A12" s="52"/>
      <c r="B12" s="48"/>
      <c r="C12" s="49"/>
      <c r="D12" s="48"/>
      <c r="E12" s="52"/>
    </row>
    <row r="13" spans="1:5" ht="101.25" x14ac:dyDescent="0.3">
      <c r="A13" s="52"/>
      <c r="B13" s="48"/>
      <c r="C13" s="49" t="s">
        <v>75</v>
      </c>
      <c r="D13" s="48"/>
      <c r="E13" s="52"/>
    </row>
    <row r="14" spans="1:5" x14ac:dyDescent="0.25">
      <c r="A14" s="54"/>
      <c r="B14" s="48"/>
      <c r="C14" s="50"/>
      <c r="D14" s="48"/>
      <c r="E14" s="52"/>
    </row>
    <row r="15" spans="1:5" x14ac:dyDescent="0.25">
      <c r="A15" s="52"/>
      <c r="B15" s="48"/>
      <c r="C15" s="50"/>
      <c r="D15" s="48"/>
      <c r="E15" s="52"/>
    </row>
    <row r="16" spans="1:5" x14ac:dyDescent="0.25">
      <c r="A16" s="52"/>
      <c r="B16" s="48"/>
      <c r="C16" s="50"/>
      <c r="D16" s="48"/>
      <c r="E16" s="52"/>
    </row>
    <row r="17" spans="1:5" x14ac:dyDescent="0.25">
      <c r="A17" s="52"/>
      <c r="B17" s="53"/>
      <c r="C17" s="53"/>
      <c r="D17" s="52"/>
      <c r="E17" s="52"/>
    </row>
    <row r="19" spans="1:5" x14ac:dyDescent="0.25">
      <c r="C19" s="47"/>
    </row>
    <row r="20" spans="1:5" x14ac:dyDescent="0.25">
      <c r="C20" s="47"/>
    </row>
    <row r="21" spans="1:5" x14ac:dyDescent="0.25">
      <c r="C21" s="47"/>
    </row>
    <row r="22" spans="1:5" x14ac:dyDescent="0.25">
      <c r="C22" s="46"/>
    </row>
    <row r="23" spans="1:5" x14ac:dyDescent="0.25">
      <c r="C23" s="47"/>
    </row>
    <row r="24" spans="1:5" x14ac:dyDescent="0.25">
      <c r="B24" s="45"/>
      <c r="C24" s="47"/>
    </row>
    <row r="25" spans="1:5" x14ac:dyDescent="0.25">
      <c r="B25" s="45"/>
      <c r="C25" s="47"/>
    </row>
    <row r="26" spans="1:5" x14ac:dyDescent="0.25">
      <c r="B26" s="45"/>
      <c r="C26" s="47"/>
    </row>
    <row r="27" spans="1:5" x14ac:dyDescent="0.25">
      <c r="B27" s="45"/>
      <c r="C27" s="47"/>
    </row>
    <row r="28" spans="1:5" x14ac:dyDescent="0.25">
      <c r="B28" s="45"/>
      <c r="C28" s="47"/>
    </row>
  </sheetData>
  <customSheetViews>
    <customSheetView guid="{AAA8701D-70E7-4F90-B96F-8831611C39BD}" showPageBreaks="1">
      <selection activeCell="H9" sqref="H9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headerFooter>
    <oddHeader>&amp;C&amp;"Times New Roman,Bold"&amp;22Instructions</oddHeader>
  </headerFooter>
  <drawing r:id="rId3"/>
  <legacyDrawing r:id="rId4"/>
  <controls>
    <mc:AlternateContent xmlns:mc="http://schemas.openxmlformats.org/markup-compatibility/2006">
      <mc:Choice Requires="x14">
        <control shapeId="3083" r:id="rId5" name="CheckBox1">
          <controlPr defaultSize="0" autoLine="0" r:id="rId6">
            <anchor moveWithCells="1">
              <from>
                <xdr:col>2</xdr:col>
                <xdr:colOff>514350</xdr:colOff>
                <xdr:row>13</xdr:row>
                <xdr:rowOff>85725</xdr:rowOff>
              </from>
              <to>
                <xdr:col>2</xdr:col>
                <xdr:colOff>4781550</xdr:colOff>
                <xdr:row>15</xdr:row>
                <xdr:rowOff>47625</xdr:rowOff>
              </to>
            </anchor>
          </controlPr>
        </control>
      </mc:Choice>
      <mc:Fallback>
        <control shapeId="3083" r:id="rId5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0"/>
  <sheetViews>
    <sheetView showGridLines="0" showWhiteSpace="0" view="pageLayout" topLeftCell="A23" zoomScale="98" zoomScaleNormal="100" zoomScalePageLayoutView="98" workbookViewId="0">
      <selection activeCell="A48" sqref="A48:H48"/>
    </sheetView>
  </sheetViews>
  <sheetFormatPr defaultColWidth="9.140625" defaultRowHeight="15" x14ac:dyDescent="0.25"/>
  <cols>
    <col min="1" max="1" width="19.7109375" style="21" bestFit="1" customWidth="1"/>
    <col min="2" max="5" width="10.140625" style="21" customWidth="1"/>
    <col min="6" max="6" width="9.140625" style="21"/>
    <col min="7" max="7" width="11.28515625" style="21" customWidth="1"/>
    <col min="8" max="8" width="11" style="21" customWidth="1"/>
    <col min="9" max="9" width="23.5703125" style="21" hidden="1" customWidth="1"/>
    <col min="10" max="10" width="9.140625" customWidth="1"/>
    <col min="11" max="13" width="9.140625" style="21" customWidth="1"/>
    <col min="14" max="14" width="13.7109375" style="21" customWidth="1"/>
    <col min="15" max="16" width="9.140625" style="21" customWidth="1"/>
    <col min="17" max="16384" width="9.140625" style="21"/>
  </cols>
  <sheetData>
    <row r="1" spans="1:10" ht="26.25" x14ac:dyDescent="0.4">
      <c r="A1" s="55" t="str">
        <f>IF(F18="Full",'Drop Down Lists'!P3,'Drop Down Lists'!P4)</f>
        <v>Calendar Year: January 1, 2025 to December 31, 2025</v>
      </c>
      <c r="B1" s="55"/>
      <c r="C1" s="55"/>
      <c r="D1" s="55"/>
      <c r="E1" s="55"/>
      <c r="F1" s="55"/>
      <c r="G1" s="55"/>
      <c r="H1" s="55"/>
      <c r="I1" s="20"/>
      <c r="J1" s="44"/>
    </row>
    <row r="2" spans="1:10" ht="26.25" x14ac:dyDescent="0.4">
      <c r="A2" s="64" t="s">
        <v>17</v>
      </c>
      <c r="B2" s="65"/>
      <c r="C2" s="65"/>
      <c r="D2" s="65"/>
      <c r="E2" s="65"/>
      <c r="F2" s="65"/>
      <c r="G2" s="65"/>
      <c r="H2" s="66"/>
      <c r="I2" s="20"/>
      <c r="J2" s="44"/>
    </row>
    <row r="3" spans="1:10" ht="3.6" customHeight="1" x14ac:dyDescent="0.25">
      <c r="A3" s="22"/>
      <c r="B3" s="23"/>
      <c r="C3" s="23"/>
      <c r="D3" s="23"/>
      <c r="E3" s="23"/>
      <c r="F3" s="23"/>
      <c r="G3" s="23"/>
      <c r="H3" s="24"/>
    </row>
    <row r="4" spans="1:10" ht="21.6" customHeight="1" x14ac:dyDescent="0.25">
      <c r="A4" s="25" t="s">
        <v>1</v>
      </c>
      <c r="B4" s="63"/>
      <c r="C4" s="63"/>
      <c r="D4" s="63"/>
      <c r="E4" s="63"/>
      <c r="F4" s="63"/>
      <c r="G4" s="74" t="s">
        <v>50</v>
      </c>
      <c r="H4" s="26"/>
      <c r="I4" s="21" t="s">
        <v>41</v>
      </c>
    </row>
    <row r="5" spans="1:10" ht="3.6" customHeight="1" x14ac:dyDescent="0.25">
      <c r="A5" s="25"/>
      <c r="G5" s="74"/>
      <c r="H5" s="26"/>
    </row>
    <row r="6" spans="1:10" ht="21.6" customHeight="1" x14ac:dyDescent="0.25">
      <c r="A6" s="25" t="s">
        <v>0</v>
      </c>
      <c r="B6" s="63"/>
      <c r="C6" s="63"/>
      <c r="D6" s="63"/>
      <c r="E6" s="63"/>
      <c r="F6" s="63"/>
      <c r="G6" s="74"/>
      <c r="H6" s="27"/>
    </row>
    <row r="7" spans="1:10" ht="3.6" customHeight="1" x14ac:dyDescent="0.25">
      <c r="A7" s="25"/>
      <c r="H7" s="26"/>
    </row>
    <row r="8" spans="1:10" ht="21.6" customHeight="1" x14ac:dyDescent="0.25">
      <c r="A8" s="25" t="s">
        <v>2</v>
      </c>
      <c r="B8" s="63"/>
      <c r="C8" s="63"/>
      <c r="D8" s="63"/>
      <c r="E8" s="63"/>
      <c r="F8" s="63"/>
      <c r="H8" s="26"/>
    </row>
    <row r="9" spans="1:10" ht="3.6" customHeight="1" x14ac:dyDescent="0.25">
      <c r="A9" s="25"/>
      <c r="H9" s="26"/>
    </row>
    <row r="10" spans="1:10" ht="21.6" customHeight="1" x14ac:dyDescent="0.25">
      <c r="A10" s="25" t="s">
        <v>3</v>
      </c>
      <c r="B10" s="63"/>
      <c r="C10" s="63"/>
      <c r="D10" s="63"/>
      <c r="E10" s="63"/>
      <c r="F10" s="63"/>
      <c r="G10" s="21" t="s">
        <v>4</v>
      </c>
      <c r="H10" s="26"/>
    </row>
    <row r="11" spans="1:10" ht="3.6" customHeight="1" x14ac:dyDescent="0.25">
      <c r="A11" s="25"/>
      <c r="H11" s="26"/>
    </row>
    <row r="12" spans="1:10" ht="21.6" customHeight="1" x14ac:dyDescent="0.25">
      <c r="A12" s="25" t="s">
        <v>6</v>
      </c>
      <c r="B12" s="63"/>
      <c r="C12" s="63"/>
      <c r="D12" s="63"/>
      <c r="E12" s="63"/>
      <c r="F12" s="63"/>
      <c r="H12" s="26"/>
    </row>
    <row r="13" spans="1:10" ht="3.6" customHeight="1" x14ac:dyDescent="0.25">
      <c r="A13" s="25"/>
      <c r="H13" s="26"/>
    </row>
    <row r="14" spans="1:10" ht="21.6" customHeight="1" x14ac:dyDescent="0.25">
      <c r="A14" s="25" t="s">
        <v>58</v>
      </c>
      <c r="B14" s="75"/>
      <c r="C14" s="63"/>
      <c r="D14" s="63"/>
      <c r="E14" s="63"/>
      <c r="F14" s="63"/>
      <c r="H14" s="26"/>
    </row>
    <row r="15" spans="1:10" ht="3.6" customHeight="1" x14ac:dyDescent="0.25">
      <c r="A15" s="28"/>
      <c r="B15" s="29"/>
      <c r="C15" s="29"/>
      <c r="D15" s="29"/>
      <c r="E15" s="29"/>
      <c r="F15" s="29"/>
      <c r="G15" s="29"/>
      <c r="H15" s="30"/>
    </row>
    <row r="16" spans="1:10" ht="23.25" x14ac:dyDescent="0.25">
      <c r="A16" s="67" t="s">
        <v>18</v>
      </c>
      <c r="B16" s="68"/>
      <c r="C16" s="68"/>
      <c r="D16" s="68"/>
      <c r="E16" s="68"/>
      <c r="F16" s="68"/>
      <c r="G16" s="68"/>
      <c r="H16" s="69"/>
    </row>
    <row r="17" spans="1:8" ht="3.6" customHeight="1" x14ac:dyDescent="0.25">
      <c r="A17" s="25"/>
      <c r="H17" s="26"/>
    </row>
    <row r="18" spans="1:8" ht="21.6" customHeight="1" x14ac:dyDescent="0.25">
      <c r="A18" s="70" t="s">
        <v>72</v>
      </c>
      <c r="B18" s="71"/>
      <c r="C18" s="31"/>
      <c r="D18" s="71" t="s">
        <v>37</v>
      </c>
      <c r="E18" s="71"/>
      <c r="F18" s="31" t="s">
        <v>38</v>
      </c>
      <c r="G18" s="72" t="str">
        <f>IF(AND(H6="Renewal",F18="Half"),"Trial membership is available for new members only.","")</f>
        <v/>
      </c>
      <c r="H18" s="73"/>
    </row>
    <row r="19" spans="1:8" ht="3.6" customHeight="1" x14ac:dyDescent="0.25">
      <c r="A19" s="25"/>
      <c r="G19" s="72"/>
      <c r="H19" s="73"/>
    </row>
    <row r="20" spans="1:8" ht="21.6" customHeight="1" x14ac:dyDescent="0.25">
      <c r="A20" s="70" t="s">
        <v>5</v>
      </c>
      <c r="B20" s="71"/>
      <c r="C20" s="31"/>
      <c r="E20" s="32" t="s">
        <v>10</v>
      </c>
      <c r="F20" s="33" t="e">
        <f>IF(F18="","#N/A",VLOOKUP($C$18,'Drop Down Lists'!$B$2:$C$9,2)*IF(F18="Half",0.5,IF(F18="Full",1,0)))</f>
        <v>#N/A</v>
      </c>
      <c r="G20" s="72"/>
      <c r="H20" s="73"/>
    </row>
    <row r="21" spans="1:8" ht="3.6" customHeight="1" x14ac:dyDescent="0.25">
      <c r="A21" s="25"/>
      <c r="H21" s="26"/>
    </row>
    <row r="22" spans="1:8" x14ac:dyDescent="0.25">
      <c r="A22" s="76" t="str">
        <f>IF(LEFT(F22,1)="P","Purchase Order Reference:","")</f>
        <v/>
      </c>
      <c r="B22" s="77"/>
      <c r="C22" s="31"/>
      <c r="D22" s="71" t="s">
        <v>12</v>
      </c>
      <c r="E22" s="71"/>
      <c r="F22" s="63"/>
      <c r="G22" s="63"/>
      <c r="H22" s="26"/>
    </row>
    <row r="23" spans="1:8" x14ac:dyDescent="0.25">
      <c r="A23" s="13"/>
      <c r="B23"/>
      <c r="C23"/>
      <c r="D23"/>
      <c r="E23"/>
      <c r="F23"/>
      <c r="G23"/>
      <c r="H23" s="43" t="str">
        <f>IF(LEFT(F22,2)="Cr","Contact Harold Nicholson (614) 424-7811 to process your credit card payment.","")</f>
        <v/>
      </c>
    </row>
    <row r="24" spans="1:8" ht="3.6" customHeight="1" x14ac:dyDescent="0.25">
      <c r="A24" s="28"/>
      <c r="B24" s="29"/>
      <c r="C24" s="29"/>
      <c r="D24" s="29"/>
      <c r="E24" s="29"/>
      <c r="F24" s="29"/>
      <c r="G24" s="29"/>
      <c r="H24" s="30"/>
    </row>
    <row r="25" spans="1:8" ht="23.25" x14ac:dyDescent="0.25">
      <c r="A25" s="67" t="s">
        <v>19</v>
      </c>
      <c r="B25" s="68"/>
      <c r="C25" s="68"/>
      <c r="D25" s="68"/>
      <c r="E25" s="68"/>
      <c r="F25" s="68"/>
      <c r="G25" s="68"/>
      <c r="H25" s="69"/>
    </row>
    <row r="26" spans="1:8" ht="3.6" customHeight="1" x14ac:dyDescent="0.25">
      <c r="A26" s="25"/>
      <c r="H26" s="26"/>
    </row>
    <row r="27" spans="1:8" ht="21.6" customHeight="1" x14ac:dyDescent="0.25">
      <c r="A27" s="25" t="s">
        <v>21</v>
      </c>
      <c r="B27" s="63"/>
      <c r="C27" s="63"/>
      <c r="D27" s="63"/>
      <c r="E27" s="63"/>
      <c r="F27" s="63"/>
      <c r="H27" s="26"/>
    </row>
    <row r="28" spans="1:8" ht="3.6" customHeight="1" x14ac:dyDescent="0.25">
      <c r="A28" s="25"/>
      <c r="H28" s="26"/>
    </row>
    <row r="29" spans="1:8" ht="21.6" customHeight="1" x14ac:dyDescent="0.25">
      <c r="A29" s="25" t="s">
        <v>20</v>
      </c>
      <c r="B29" s="63"/>
      <c r="C29" s="63"/>
      <c r="D29" s="63"/>
      <c r="E29" s="63"/>
      <c r="F29" s="63"/>
      <c r="H29" s="26"/>
    </row>
    <row r="30" spans="1:8" ht="3.6" customHeight="1" x14ac:dyDescent="0.25">
      <c r="A30" s="25"/>
      <c r="H30" s="26"/>
    </row>
    <row r="31" spans="1:8" ht="21.6" customHeight="1" x14ac:dyDescent="0.25">
      <c r="A31" s="25" t="s">
        <v>3</v>
      </c>
      <c r="B31" s="63"/>
      <c r="C31" s="63"/>
      <c r="D31" s="63"/>
      <c r="E31" s="63"/>
      <c r="F31" s="63"/>
      <c r="G31" s="21" t="s">
        <v>4</v>
      </c>
      <c r="H31" s="26"/>
    </row>
    <row r="32" spans="1:8" ht="3.6" customHeight="1" x14ac:dyDescent="0.25">
      <c r="A32" s="25"/>
      <c r="H32" s="26"/>
    </row>
    <row r="33" spans="1:8" ht="21.6" customHeight="1" x14ac:dyDescent="0.25">
      <c r="A33" s="25" t="s">
        <v>22</v>
      </c>
      <c r="B33" s="63"/>
      <c r="C33" s="63"/>
      <c r="D33" s="63"/>
      <c r="E33" s="63"/>
      <c r="F33" s="63"/>
      <c r="H33" s="26"/>
    </row>
    <row r="34" spans="1:8" ht="3.6" customHeight="1" x14ac:dyDescent="0.25">
      <c r="A34" s="25"/>
      <c r="H34" s="26"/>
    </row>
    <row r="35" spans="1:8" ht="21.6" customHeight="1" x14ac:dyDescent="0.25">
      <c r="A35" s="25" t="s">
        <v>59</v>
      </c>
      <c r="B35" s="75"/>
      <c r="C35" s="75"/>
      <c r="D35" s="75"/>
      <c r="E35" s="75"/>
      <c r="F35" s="75"/>
      <c r="H35" s="26"/>
    </row>
    <row r="36" spans="1:8" ht="3.6" customHeight="1" x14ac:dyDescent="0.25">
      <c r="A36" s="28"/>
      <c r="B36" s="29"/>
      <c r="C36" s="29"/>
      <c r="D36" s="29"/>
      <c r="E36" s="29"/>
      <c r="F36" s="29"/>
      <c r="G36" s="29"/>
      <c r="H36" s="30"/>
    </row>
    <row r="37" spans="1:8" ht="23.25" x14ac:dyDescent="0.25">
      <c r="A37" s="58" t="s">
        <v>24</v>
      </c>
      <c r="B37" s="55"/>
      <c r="C37" s="55"/>
      <c r="D37" s="55"/>
      <c r="E37" s="55"/>
      <c r="F37" s="55"/>
      <c r="G37" s="55"/>
      <c r="H37" s="59"/>
    </row>
    <row r="38" spans="1:8" ht="3.6" customHeight="1" x14ac:dyDescent="0.25">
      <c r="A38" s="25"/>
      <c r="H38" s="26"/>
    </row>
    <row r="39" spans="1:8" x14ac:dyDescent="0.25">
      <c r="A39" s="60" t="str">
        <f>CONCATENATE("Please Sign Below. Your signature acknowledges that ",IF(B4="",I4,B4)," agrees to the MMPDS ISG Bylaws as defined in the 2025 Industrial Steering Group Membership Letter including all attachments.")</f>
        <v>Please Sign Below. Your signature acknowledges that &lt;company name&gt; agrees to the MMPDS ISG Bylaws as defined in the 2025 Industrial Steering Group Membership Letter including all attachments.</v>
      </c>
      <c r="B39" s="61"/>
      <c r="C39" s="61"/>
      <c r="D39" s="61"/>
      <c r="E39" s="61"/>
      <c r="F39" s="61"/>
      <c r="G39" s="61"/>
      <c r="H39" s="62"/>
    </row>
    <row r="40" spans="1:8" x14ac:dyDescent="0.25">
      <c r="A40" s="60"/>
      <c r="B40" s="61"/>
      <c r="C40" s="61"/>
      <c r="D40" s="61"/>
      <c r="E40" s="61"/>
      <c r="F40" s="61"/>
      <c r="G40" s="61"/>
      <c r="H40" s="62"/>
    </row>
    <row r="41" spans="1:8" x14ac:dyDescent="0.25">
      <c r="A41" s="60"/>
      <c r="B41" s="61"/>
      <c r="C41" s="61"/>
      <c r="D41" s="61"/>
      <c r="E41" s="61"/>
      <c r="F41" s="61"/>
      <c r="G41" s="61"/>
      <c r="H41" s="62"/>
    </row>
    <row r="42" spans="1:8" ht="3.6" customHeight="1" x14ac:dyDescent="0.25">
      <c r="A42" s="25"/>
      <c r="H42" s="26"/>
    </row>
    <row r="43" spans="1:8" ht="21.6" customHeight="1" thickBot="1" x14ac:dyDescent="0.3">
      <c r="A43" s="25" t="s">
        <v>40</v>
      </c>
      <c r="B43" s="63"/>
      <c r="C43" s="63"/>
      <c r="D43" s="63"/>
      <c r="E43" s="63"/>
      <c r="F43" s="32" t="s">
        <v>25</v>
      </c>
      <c r="G43" s="56">
        <f ca="1">NOW()</f>
        <v>45678.4039625</v>
      </c>
      <c r="H43" s="57"/>
    </row>
    <row r="44" spans="1:8" ht="3.6" customHeight="1" x14ac:dyDescent="0.25">
      <c r="A44" s="25"/>
      <c r="H44" s="34"/>
    </row>
    <row r="45" spans="1:8" ht="36" customHeight="1" thickBot="1" x14ac:dyDescent="0.3">
      <c r="A45" s="35" t="s">
        <v>87</v>
      </c>
      <c r="B45" s="78"/>
      <c r="C45" s="78"/>
      <c r="D45" s="78"/>
      <c r="E45" s="78"/>
      <c r="F45" s="78"/>
      <c r="G45" s="78"/>
      <c r="H45" s="26"/>
    </row>
    <row r="46" spans="1:8" x14ac:dyDescent="0.25">
      <c r="A46" s="36"/>
      <c r="B46" s="29"/>
      <c r="C46" s="29"/>
      <c r="D46" s="29"/>
      <c r="E46" s="29"/>
      <c r="F46" s="29"/>
      <c r="G46" s="29"/>
      <c r="H46" s="30"/>
    </row>
    <row r="47" spans="1:8" ht="3.6" customHeight="1" x14ac:dyDescent="0.25">
      <c r="A47" s="37"/>
      <c r="B47" s="38"/>
      <c r="C47" s="38"/>
      <c r="D47" s="38"/>
      <c r="E47" s="38"/>
      <c r="F47" s="38"/>
      <c r="G47" s="38"/>
      <c r="H47" s="39"/>
    </row>
    <row r="48" spans="1:8" ht="60.6" customHeight="1" x14ac:dyDescent="0.25">
      <c r="A48" s="60" t="s">
        <v>60</v>
      </c>
      <c r="B48" s="61"/>
      <c r="C48" s="61"/>
      <c r="D48" s="61"/>
      <c r="E48" s="61"/>
      <c r="F48" s="61"/>
      <c r="G48" s="61"/>
      <c r="H48" s="62"/>
    </row>
    <row r="49" spans="1:8" x14ac:dyDescent="0.25">
      <c r="A49" s="40"/>
      <c r="B49" s="41"/>
      <c r="C49" s="41"/>
      <c r="D49" s="41"/>
      <c r="E49" s="41"/>
      <c r="F49" s="41"/>
      <c r="G49" s="41"/>
      <c r="H49" s="42"/>
    </row>
    <row r="50" spans="1:8" ht="15" customHeight="1" x14ac:dyDescent="0.25"/>
  </sheetData>
  <customSheetViews>
    <customSheetView guid="{AAA8701D-70E7-4F90-B96F-8831611C39BD}" scale="98" showPageBreaks="1" showGridLines="0" hiddenColumns="1" state="hidden" view="pageLayout">
      <selection activeCell="A25" sqref="A25:H25"/>
      <pageMargins left="0.7" right="0.7" top="0.75" bottom="0.75" header="0.3" footer="0.3"/>
      <pageSetup orientation="portrait" r:id="rId1"/>
      <headerFooter>
        <oddHeader>&amp;C&amp;"Times New Roman,Bold"&amp;20MMPDS Industrial Steering Group Application Form</oddHeader>
      </headerFooter>
    </customSheetView>
  </customSheetViews>
  <mergeCells count="29">
    <mergeCell ref="B12:F12"/>
    <mergeCell ref="B14:F14"/>
    <mergeCell ref="A48:H48"/>
    <mergeCell ref="B43:E43"/>
    <mergeCell ref="A20:B20"/>
    <mergeCell ref="A22:B22"/>
    <mergeCell ref="D22:E22"/>
    <mergeCell ref="B27:F27"/>
    <mergeCell ref="B29:F29"/>
    <mergeCell ref="B31:F31"/>
    <mergeCell ref="B33:F33"/>
    <mergeCell ref="B35:F35"/>
    <mergeCell ref="B45:G45"/>
    <mergeCell ref="A1:H1"/>
    <mergeCell ref="G43:H43"/>
    <mergeCell ref="A37:H37"/>
    <mergeCell ref="A39:H41"/>
    <mergeCell ref="F22:G22"/>
    <mergeCell ref="A2:H2"/>
    <mergeCell ref="A16:H16"/>
    <mergeCell ref="A25:H25"/>
    <mergeCell ref="A18:B18"/>
    <mergeCell ref="G18:H20"/>
    <mergeCell ref="D18:E18"/>
    <mergeCell ref="G4:G6"/>
    <mergeCell ref="B4:F4"/>
    <mergeCell ref="B6:F6"/>
    <mergeCell ref="B8:F8"/>
    <mergeCell ref="B10:F10"/>
  </mergeCells>
  <conditionalFormatting sqref="A39:H41">
    <cfRule type="containsText" dxfId="17" priority="10" operator="containsText" text="&lt;company name&gt;">
      <formula>NOT(ISERROR(SEARCH("&lt;company name&gt;",A39)))</formula>
    </cfRule>
  </conditionalFormatting>
  <conditionalFormatting sqref="B4 B6 B8 B10 B14">
    <cfRule type="cellIs" dxfId="16" priority="20" operator="equal">
      <formula>0</formula>
    </cfRule>
  </conditionalFormatting>
  <conditionalFormatting sqref="B12">
    <cfRule type="cellIs" dxfId="15" priority="7" operator="equal">
      <formula>0</formula>
    </cfRule>
  </conditionalFormatting>
  <conditionalFormatting sqref="B27">
    <cfRule type="cellIs" dxfId="14" priority="14" operator="equal">
      <formula>0</formula>
    </cfRule>
  </conditionalFormatting>
  <conditionalFormatting sqref="B29">
    <cfRule type="cellIs" dxfId="13" priority="5" operator="equal">
      <formula>0</formula>
    </cfRule>
  </conditionalFormatting>
  <conditionalFormatting sqref="B31">
    <cfRule type="cellIs" dxfId="12" priority="4" operator="equal">
      <formula>0</formula>
    </cfRule>
  </conditionalFormatting>
  <conditionalFormatting sqref="B33">
    <cfRule type="cellIs" dxfId="11" priority="3" operator="equal">
      <formula>0</formula>
    </cfRule>
  </conditionalFormatting>
  <conditionalFormatting sqref="B35">
    <cfRule type="cellIs" dxfId="10" priority="2" operator="equal">
      <formula>0</formula>
    </cfRule>
  </conditionalFormatting>
  <conditionalFormatting sqref="B43:E43">
    <cfRule type="cellIs" dxfId="9" priority="11" operator="equal">
      <formula>0</formula>
    </cfRule>
  </conditionalFormatting>
  <conditionalFormatting sqref="C18">
    <cfRule type="cellIs" dxfId="8" priority="18" operator="equal">
      <formula>0</formula>
    </cfRule>
  </conditionalFormatting>
  <conditionalFormatting sqref="C20">
    <cfRule type="cellIs" dxfId="7" priority="17" operator="equal">
      <formula>0</formula>
    </cfRule>
  </conditionalFormatting>
  <conditionalFormatting sqref="C22">
    <cfRule type="cellIs" dxfId="6" priority="1" operator="equal">
      <formula>0</formula>
    </cfRule>
  </conditionalFormatting>
  <conditionalFormatting sqref="F18">
    <cfRule type="cellIs" dxfId="5" priority="13" operator="equal">
      <formula>0</formula>
    </cfRule>
  </conditionalFormatting>
  <conditionalFormatting sqref="F22">
    <cfRule type="cellIs" dxfId="4" priority="16" operator="equal">
      <formula>0</formula>
    </cfRule>
  </conditionalFormatting>
  <conditionalFormatting sqref="H6">
    <cfRule type="cellIs" dxfId="3" priority="9" operator="equal">
      <formula>0</formula>
    </cfRule>
  </conditionalFormatting>
  <conditionalFormatting sqref="H10">
    <cfRule type="cellIs" dxfId="2" priority="19" operator="equal">
      <formula>0</formula>
    </cfRule>
  </conditionalFormatting>
  <conditionalFormatting sqref="H31">
    <cfRule type="cellIs" dxfId="1" priority="12" operator="equal">
      <formula>0</formula>
    </cfRule>
  </conditionalFormatting>
  <pageMargins left="0.7" right="0.7" top="0.75" bottom="0.75" header="0.3" footer="0.3"/>
  <pageSetup orientation="portrait" r:id="rId2"/>
  <headerFooter>
    <oddHeader>&amp;C&amp;"Times New Roman,Bold"&amp;20MMPDS Industrial Steering Group Application Form</oddHeader>
  </headerFooter>
  <ignoredErrors>
    <ignoredError sqref="A1" unlockedFormula="1"/>
  </ignoredErrors>
  <drawing r:id="rId3"/>
  <legacyDrawing r:id="rId4"/>
  <controls>
    <mc:AlternateContent xmlns:mc="http://schemas.openxmlformats.org/markup-compatibility/2006">
      <mc:Choice Requires="x14">
        <control shapeId="2061" r:id="rId5" name="CommandButton1">
          <controlPr defaultSize="0" autoLine="0" autoPict="0" r:id="rId6">
            <anchor moveWithCells="1">
              <from>
                <xdr:col>5</xdr:col>
                <xdr:colOff>428625</xdr:colOff>
                <xdr:row>1</xdr:row>
                <xdr:rowOff>19050</xdr:rowOff>
              </from>
              <to>
                <xdr:col>7</xdr:col>
                <xdr:colOff>723900</xdr:colOff>
                <xdr:row>3</xdr:row>
                <xdr:rowOff>104775</xdr:rowOff>
              </to>
            </anchor>
          </controlPr>
        </control>
      </mc:Choice>
      <mc:Fallback>
        <control shapeId="2061" r:id="rId5" name="CommandButton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'Drop Down Lists'!$B$2:$B$9</xm:f>
          </x14:formula1>
          <xm:sqref>C18</xm:sqref>
        </x14:dataValidation>
        <x14:dataValidation type="list" allowBlank="1" showInputMessage="1" showErrorMessage="1" xr:uid="{00000000-0002-0000-0100-000001000000}">
          <x14:formula1>
            <xm:f>'Drop Down Lists'!$E$2:$E$5</xm:f>
          </x14:formula1>
          <xm:sqref>C20</xm:sqref>
        </x14:dataValidation>
        <x14:dataValidation type="list" allowBlank="1" showInputMessage="1" showErrorMessage="1" xr:uid="{00000000-0002-0000-0100-000002000000}">
          <x14:formula1>
            <xm:f>'Drop Down Lists'!$G$2:$G$6</xm:f>
          </x14:formula1>
          <xm:sqref>F22</xm:sqref>
        </x14:dataValidation>
        <x14:dataValidation type="list" allowBlank="1" showInputMessage="1" showErrorMessage="1" xr:uid="{00000000-0002-0000-0100-000003000000}">
          <x14:formula1>
            <xm:f>'Drop Down Lists'!$I$2:$I$4</xm:f>
          </x14:formula1>
          <xm:sqref>F18</xm:sqref>
        </x14:dataValidation>
        <x14:dataValidation type="list" allowBlank="1" showInputMessage="1" showErrorMessage="1" xr:uid="{00000000-0002-0000-0100-000004000000}">
          <x14:formula1>
            <xm:f>'Drop Down Lists'!$K$2:$K$4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9"/>
  <sheetViews>
    <sheetView showGridLines="0" view="pageLayout" zoomScale="106" zoomScaleNormal="100" zoomScalePageLayoutView="106" workbookViewId="0">
      <selection activeCell="T17" sqref="T17"/>
    </sheetView>
  </sheetViews>
  <sheetFormatPr defaultColWidth="9.140625" defaultRowHeight="15" x14ac:dyDescent="0.25"/>
  <cols>
    <col min="1" max="1" width="19.7109375" bestFit="1" customWidth="1"/>
    <col min="2" max="5" width="10.140625" customWidth="1"/>
    <col min="7" max="8" width="11" customWidth="1"/>
    <col min="9" max="9" width="23.5703125" hidden="1" customWidth="1"/>
    <col min="10" max="10" width="9.140625" hidden="1" customWidth="1"/>
    <col min="11" max="13" width="0" hidden="1" customWidth="1"/>
    <col min="14" max="14" width="13.7109375" hidden="1" customWidth="1"/>
    <col min="15" max="16" width="0" hidden="1" customWidth="1"/>
  </cols>
  <sheetData>
    <row r="1" spans="1:8" x14ac:dyDescent="0.25">
      <c r="A1" s="5" t="s">
        <v>26</v>
      </c>
      <c r="B1" s="12"/>
      <c r="C1" s="12"/>
      <c r="D1" s="12"/>
      <c r="E1" s="19"/>
      <c r="F1" s="19" t="s">
        <v>81</v>
      </c>
      <c r="G1" s="79">
        <f ca="1">'Application Form'!G43</f>
        <v>45678.4039625</v>
      </c>
      <c r="H1" s="80"/>
    </row>
    <row r="2" spans="1:8" x14ac:dyDescent="0.25">
      <c r="A2" s="7" t="s">
        <v>27</v>
      </c>
      <c r="E2" s="1"/>
      <c r="F2" s="1" t="s">
        <v>46</v>
      </c>
      <c r="G2" t="s">
        <v>47</v>
      </c>
      <c r="H2" s="14"/>
    </row>
    <row r="3" spans="1:8" x14ac:dyDescent="0.25">
      <c r="A3" s="7" t="s">
        <v>28</v>
      </c>
      <c r="F3" t="s">
        <v>29</v>
      </c>
      <c r="G3" s="88" t="s">
        <v>85</v>
      </c>
      <c r="H3" s="89"/>
    </row>
    <row r="4" spans="1:8" x14ac:dyDescent="0.25">
      <c r="A4" s="7" t="s">
        <v>67</v>
      </c>
      <c r="G4" s="88"/>
      <c r="H4" s="89"/>
    </row>
    <row r="5" spans="1:8" x14ac:dyDescent="0.25">
      <c r="A5" s="18"/>
      <c r="H5" s="14"/>
    </row>
    <row r="6" spans="1:8" x14ac:dyDescent="0.25">
      <c r="A6" s="7"/>
      <c r="H6" s="14"/>
    </row>
    <row r="7" spans="1:8" x14ac:dyDescent="0.25">
      <c r="A7" s="7"/>
      <c r="H7" s="14"/>
    </row>
    <row r="8" spans="1:8" ht="15" customHeight="1" x14ac:dyDescent="0.25">
      <c r="A8" s="13" t="s">
        <v>32</v>
      </c>
      <c r="B8" t="s">
        <v>31</v>
      </c>
      <c r="D8" s="87" t="s">
        <v>84</v>
      </c>
      <c r="E8" s="87"/>
      <c r="F8" s="82" t="str">
        <f>CONCATENATE("N00274.46.25 - ",'Application Form'!B4,'Application Form'!B27)</f>
        <v xml:space="preserve">N00274.46.25 - </v>
      </c>
      <c r="G8" s="82"/>
      <c r="H8" s="86"/>
    </row>
    <row r="9" spans="1:8" x14ac:dyDescent="0.25">
      <c r="A9" s="13" t="s">
        <v>33</v>
      </c>
      <c r="B9" t="s">
        <v>30</v>
      </c>
      <c r="D9" s="87"/>
      <c r="E9" s="87"/>
      <c r="F9" s="82"/>
      <c r="G9" s="82"/>
      <c r="H9" s="86"/>
    </row>
    <row r="10" spans="1:8" x14ac:dyDescent="0.25">
      <c r="A10" s="13" t="s">
        <v>34</v>
      </c>
      <c r="B10" t="s">
        <v>36</v>
      </c>
      <c r="D10" s="77" t="s">
        <v>56</v>
      </c>
      <c r="E10" s="77"/>
      <c r="F10">
        <f>'Application Form'!F22</f>
        <v>0</v>
      </c>
      <c r="H10" s="14"/>
    </row>
    <row r="11" spans="1:8" x14ac:dyDescent="0.25">
      <c r="A11" s="15" t="s">
        <v>35</v>
      </c>
      <c r="B11" s="16" t="s">
        <v>76</v>
      </c>
      <c r="C11" s="16"/>
      <c r="D11" s="81" t="s">
        <v>42</v>
      </c>
      <c r="E11" s="81"/>
      <c r="F11" s="16" t="str">
        <f>IF('Application Form'!C22=0,"#N/A",'Application Form'!C22)</f>
        <v>#N/A</v>
      </c>
      <c r="G11" s="16"/>
      <c r="H11" s="17"/>
    </row>
    <row r="12" spans="1:8" x14ac:dyDescent="0.25">
      <c r="A12" s="1"/>
    </row>
    <row r="14" spans="1:8" ht="31.5" customHeight="1" x14ac:dyDescent="0.25">
      <c r="A14" s="82" t="s">
        <v>82</v>
      </c>
      <c r="B14" s="83"/>
      <c r="C14" s="83"/>
      <c r="D14" s="83"/>
      <c r="E14" s="83"/>
      <c r="F14" s="83"/>
      <c r="G14" s="83"/>
      <c r="H14" s="83"/>
    </row>
    <row r="16" spans="1:8" x14ac:dyDescent="0.25">
      <c r="A16" s="84" t="s">
        <v>68</v>
      </c>
      <c r="B16" s="84"/>
      <c r="D16" s="85" t="s">
        <v>44</v>
      </c>
      <c r="E16" s="85"/>
      <c r="F16" s="85"/>
    </row>
    <row r="17" spans="1:5" x14ac:dyDescent="0.25">
      <c r="A17" s="1" t="s">
        <v>43</v>
      </c>
      <c r="B17" s="11" t="e">
        <f>'Application Form'!F20</f>
        <v>#N/A</v>
      </c>
      <c r="D17" s="1"/>
      <c r="E17" s="11" t="e">
        <f>B17</f>
        <v>#N/A</v>
      </c>
    </row>
    <row r="19" spans="1:5" x14ac:dyDescent="0.25">
      <c r="D19" s="1" t="s">
        <v>45</v>
      </c>
      <c r="E19" s="11" t="e">
        <f>E17</f>
        <v>#N/A</v>
      </c>
    </row>
    <row r="22" spans="1:5" ht="15" customHeight="1" x14ac:dyDescent="0.25">
      <c r="A22" t="str">
        <f>IF('Application Form'!F18="Full",'Drop Down Lists'!P7,'Drop Down Lists'!P8)</f>
        <v>ISG Membership - 1/1/2025 - 12/31/2025</v>
      </c>
    </row>
    <row r="24" spans="1:5" x14ac:dyDescent="0.25">
      <c r="A24" t="s">
        <v>61</v>
      </c>
      <c r="B24" t="s">
        <v>62</v>
      </c>
    </row>
    <row r="25" spans="1:5" x14ac:dyDescent="0.25">
      <c r="B25" t="s">
        <v>63</v>
      </c>
    </row>
    <row r="26" spans="1:5" x14ac:dyDescent="0.25">
      <c r="B26" t="s">
        <v>64</v>
      </c>
    </row>
    <row r="27" spans="1:5" x14ac:dyDescent="0.25">
      <c r="B27" t="s">
        <v>66</v>
      </c>
    </row>
    <row r="28" spans="1:5" x14ac:dyDescent="0.25">
      <c r="B28" t="s">
        <v>65</v>
      </c>
    </row>
    <row r="29" spans="1:5" x14ac:dyDescent="0.25">
      <c r="B29" t="s">
        <v>57</v>
      </c>
    </row>
  </sheetData>
  <sheetProtection algorithmName="SHA-512" hashValue="lI2Jtpf06KqhYmk8HIYE7apBfLEMpF2MvKeRNY891YjZdK+DjSIV6EwMCOtbxkwivg3kDh4MHl50FX3m2uwe7A==" saltValue="A4wDbA72PkxAqiCC6vJv8w==" spinCount="100000" sheet="1" objects="1" scenarios="1"/>
  <customSheetViews>
    <customSheetView guid="{AAA8701D-70E7-4F90-B96F-8831611C39BD}" scale="106" showPageBreaks="1" showGridLines="0" hiddenColumns="1" state="hidden" view="pageLayout">
      <selection activeCell="D26" sqref="D26"/>
      <pageMargins left="0.7" right="0.7" top="0.75" bottom="0.75" header="0.3" footer="0.3"/>
      <pageSetup orientation="portrait" r:id="rId1"/>
      <headerFooter>
        <oddHeader>&amp;C&amp;"Times New Roman,Bold"&amp;20BATTELLE</oddHeader>
      </headerFooter>
    </customSheetView>
  </customSheetViews>
  <mergeCells count="9">
    <mergeCell ref="G1:H1"/>
    <mergeCell ref="D10:E10"/>
    <mergeCell ref="D11:E11"/>
    <mergeCell ref="A14:H14"/>
    <mergeCell ref="A16:B16"/>
    <mergeCell ref="D16:F16"/>
    <mergeCell ref="F8:H9"/>
    <mergeCell ref="D8:E9"/>
    <mergeCell ref="G3:H4"/>
  </mergeCells>
  <conditionalFormatting sqref="F11">
    <cfRule type="cellIs" dxfId="0" priority="2" operator="equal">
      <formula>1</formula>
    </cfRule>
  </conditionalFormatting>
  <pageMargins left="0.7" right="0.7" top="0.75" bottom="0.75" header="0.3" footer="0.3"/>
  <pageSetup orientation="portrait" r:id="rId2"/>
  <headerFooter>
    <oddHeader>&amp;C&amp;"Times New Roman,Bold"&amp;20BATTELLE INVOICE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C21"/>
  <sheetViews>
    <sheetView workbookViewId="0">
      <selection activeCell="F36" sqref="F36:G36"/>
    </sheetView>
  </sheetViews>
  <sheetFormatPr defaultRowHeight="15" x14ac:dyDescent="0.25"/>
  <cols>
    <col min="2" max="2" width="30" style="1" bestFit="1" customWidth="1"/>
    <col min="3" max="3" width="10.140625" bestFit="1" customWidth="1"/>
  </cols>
  <sheetData>
    <row r="2" spans="2:3" x14ac:dyDescent="0.25">
      <c r="B2" s="1" t="s">
        <v>1</v>
      </c>
      <c r="C2">
        <f>'Application Form'!B4</f>
        <v>0</v>
      </c>
    </row>
    <row r="3" spans="2:3" x14ac:dyDescent="0.25">
      <c r="B3" s="1" t="s">
        <v>0</v>
      </c>
      <c r="C3">
        <f>'Application Form'!B6</f>
        <v>0</v>
      </c>
    </row>
    <row r="4" spans="2:3" x14ac:dyDescent="0.25">
      <c r="B4" s="1" t="s">
        <v>2</v>
      </c>
      <c r="C4">
        <f>'Application Form'!B8</f>
        <v>0</v>
      </c>
    </row>
    <row r="5" spans="2:3" x14ac:dyDescent="0.25">
      <c r="B5" s="1" t="s">
        <v>3</v>
      </c>
      <c r="C5">
        <f>'Application Form'!B10</f>
        <v>0</v>
      </c>
    </row>
    <row r="6" spans="2:3" x14ac:dyDescent="0.25">
      <c r="B6" s="1" t="s">
        <v>4</v>
      </c>
      <c r="C6">
        <f>'Application Form'!H10</f>
        <v>0</v>
      </c>
    </row>
    <row r="7" spans="2:3" x14ac:dyDescent="0.25">
      <c r="B7" s="1" t="s">
        <v>6</v>
      </c>
      <c r="C7">
        <f>'Application Form'!B14</f>
        <v>0</v>
      </c>
    </row>
    <row r="8" spans="2:3" x14ac:dyDescent="0.25">
      <c r="B8" s="1" t="s">
        <v>58</v>
      </c>
      <c r="C8">
        <f>'Application Form'!B14</f>
        <v>0</v>
      </c>
    </row>
    <row r="9" spans="2:3" x14ac:dyDescent="0.25">
      <c r="B9" s="1" t="s">
        <v>50</v>
      </c>
      <c r="C9">
        <f>'Application Form'!H6</f>
        <v>0</v>
      </c>
    </row>
    <row r="10" spans="2:3" x14ac:dyDescent="0.25">
      <c r="B10" s="1" t="s">
        <v>11</v>
      </c>
      <c r="C10">
        <f>'Application Form'!C18</f>
        <v>0</v>
      </c>
    </row>
    <row r="11" spans="2:3" x14ac:dyDescent="0.25">
      <c r="B11" s="1" t="s">
        <v>5</v>
      </c>
      <c r="C11">
        <f>'Application Form'!C20</f>
        <v>0</v>
      </c>
    </row>
    <row r="12" spans="2:3" x14ac:dyDescent="0.25">
      <c r="B12" s="1" t="s">
        <v>37</v>
      </c>
      <c r="C12" t="str">
        <f>'Application Form'!F18</f>
        <v>Full</v>
      </c>
    </row>
    <row r="13" spans="2:3" x14ac:dyDescent="0.25">
      <c r="B13" s="1" t="s">
        <v>10</v>
      </c>
      <c r="C13" s="11" t="e">
        <f>'Application Form'!F20</f>
        <v>#N/A</v>
      </c>
    </row>
    <row r="14" spans="2:3" x14ac:dyDescent="0.25">
      <c r="B14" s="1" t="s">
        <v>12</v>
      </c>
      <c r="C14">
        <f>'Application Form'!H10</f>
        <v>0</v>
      </c>
    </row>
    <row r="15" spans="2:3" x14ac:dyDescent="0.25">
      <c r="B15" s="1" t="s">
        <v>21</v>
      </c>
      <c r="C15">
        <f>'Application Form'!B27</f>
        <v>0</v>
      </c>
    </row>
    <row r="16" spans="2:3" x14ac:dyDescent="0.25">
      <c r="B16" s="1" t="s">
        <v>20</v>
      </c>
      <c r="C16">
        <f>'Application Form'!B29</f>
        <v>0</v>
      </c>
    </row>
    <row r="17" spans="2:3" x14ac:dyDescent="0.25">
      <c r="B17" s="1" t="s">
        <v>3</v>
      </c>
      <c r="C17">
        <f>'Application Form'!B31</f>
        <v>0</v>
      </c>
    </row>
    <row r="18" spans="2:3" x14ac:dyDescent="0.25">
      <c r="B18" s="1" t="s">
        <v>4</v>
      </c>
      <c r="C18">
        <f>'Application Form'!H31</f>
        <v>0</v>
      </c>
    </row>
    <row r="19" spans="2:3" x14ac:dyDescent="0.25">
      <c r="B19" s="1" t="s">
        <v>22</v>
      </c>
      <c r="C19">
        <f>'Application Form'!B33</f>
        <v>0</v>
      </c>
    </row>
    <row r="20" spans="2:3" x14ac:dyDescent="0.25">
      <c r="B20" s="1" t="s">
        <v>23</v>
      </c>
      <c r="C20">
        <f>'Application Form'!B35</f>
        <v>0</v>
      </c>
    </row>
    <row r="21" spans="2:3" x14ac:dyDescent="0.25">
      <c r="B21" s="1" t="s">
        <v>40</v>
      </c>
      <c r="C21">
        <f>'Application Form'!B43</f>
        <v>0</v>
      </c>
    </row>
  </sheetData>
  <customSheetViews>
    <customSheetView guid="{AAA8701D-70E7-4F90-B96F-8831611C39BD}" state="hidden">
      <selection activeCell="F36" sqref="F36:G3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P9"/>
  <sheetViews>
    <sheetView workbookViewId="0">
      <selection activeCell="P9" sqref="P9"/>
    </sheetView>
  </sheetViews>
  <sheetFormatPr defaultRowHeight="15" x14ac:dyDescent="0.25"/>
  <cols>
    <col min="3" max="3" width="11.5703125" bestFit="1" customWidth="1"/>
    <col min="7" max="7" width="14.5703125" bestFit="1" customWidth="1"/>
  </cols>
  <sheetData>
    <row r="1" spans="2:16" x14ac:dyDescent="0.25">
      <c r="G1">
        <f>'Application Form'!C18</f>
        <v>0</v>
      </c>
    </row>
    <row r="2" spans="2:16" x14ac:dyDescent="0.25">
      <c r="B2" s="5"/>
      <c r="C2" s="6" t="s">
        <v>71</v>
      </c>
      <c r="E2" s="2"/>
      <c r="G2" s="2"/>
      <c r="I2" s="2"/>
      <c r="K2" s="2"/>
    </row>
    <row r="3" spans="2:16" x14ac:dyDescent="0.25">
      <c r="B3" s="7" t="s">
        <v>51</v>
      </c>
      <c r="C3" s="8">
        <v>7000</v>
      </c>
      <c r="E3" s="3" t="s">
        <v>9</v>
      </c>
      <c r="G3" s="3" t="s">
        <v>14</v>
      </c>
      <c r="I3" s="3" t="s">
        <v>38</v>
      </c>
      <c r="K3" s="3" t="s">
        <v>48</v>
      </c>
      <c r="M3" t="s">
        <v>14</v>
      </c>
      <c r="N3" t="s">
        <v>14</v>
      </c>
      <c r="P3" t="s">
        <v>77</v>
      </c>
    </row>
    <row r="4" spans="2:16" x14ac:dyDescent="0.25">
      <c r="B4" s="7" t="s">
        <v>52</v>
      </c>
      <c r="C4" s="8">
        <v>13000</v>
      </c>
      <c r="E4" s="3" t="s">
        <v>7</v>
      </c>
      <c r="G4" s="3" t="s">
        <v>16</v>
      </c>
      <c r="I4" s="4" t="s">
        <v>39</v>
      </c>
      <c r="K4" s="4" t="s">
        <v>49</v>
      </c>
      <c r="M4" t="s">
        <v>16</v>
      </c>
      <c r="N4" t="s">
        <v>16</v>
      </c>
      <c r="P4" t="s">
        <v>78</v>
      </c>
    </row>
    <row r="5" spans="2:16" x14ac:dyDescent="0.25">
      <c r="B5" s="7" t="s">
        <v>53</v>
      </c>
      <c r="C5" s="8">
        <v>26000</v>
      </c>
      <c r="E5" s="4" t="s">
        <v>8</v>
      </c>
      <c r="G5" s="3" t="str">
        <f>IF(LEFT(G1,1)="A",M5,N5)</f>
        <v>Purchase Order</v>
      </c>
      <c r="M5" t="s">
        <v>13</v>
      </c>
      <c r="N5" t="s">
        <v>15</v>
      </c>
    </row>
    <row r="6" spans="2:16" x14ac:dyDescent="0.25">
      <c r="B6" s="7" t="s">
        <v>54</v>
      </c>
      <c r="C6" s="8">
        <v>38500</v>
      </c>
      <c r="G6" s="4" t="str">
        <f>IF(LEFT(G1,1)="A",M6,"")</f>
        <v/>
      </c>
      <c r="M6" t="s">
        <v>15</v>
      </c>
    </row>
    <row r="7" spans="2:16" x14ac:dyDescent="0.25">
      <c r="B7" s="7" t="s">
        <v>55</v>
      </c>
      <c r="C7" s="8">
        <v>52000</v>
      </c>
      <c r="P7" t="s">
        <v>79</v>
      </c>
    </row>
    <row r="8" spans="2:16" x14ac:dyDescent="0.25">
      <c r="B8" s="7"/>
      <c r="C8" s="8"/>
      <c r="P8" t="s">
        <v>80</v>
      </c>
    </row>
    <row r="9" spans="2:16" x14ac:dyDescent="0.25">
      <c r="B9" s="9"/>
      <c r="C9" s="10"/>
      <c r="G9" t="str">
        <f>LEFT(G1,1)</f>
        <v>0</v>
      </c>
    </row>
  </sheetData>
  <sheetProtection algorithmName="SHA-512" hashValue="kGiByJeyUcW/wpV7eOlzkAxiNk7h97rmN8gJNaB5XZaA/UpbMwBb8n6KYZOnm/36dQmhpDbZzei5Y0b/EDrIxQ==" saltValue="yUinxMfDPGK8QIpq9yxhQg==" spinCount="100000" sheet="1" objects="1" scenarios="1"/>
  <customSheetViews>
    <customSheetView guid="{AAA8701D-70E7-4F90-B96F-8831611C39BD}" state="hidden">
      <selection activeCell="F20" sqref="F20"/>
      <pageMargins left="0.7" right="0.7" top="0.75" bottom="0.75" header="0.3" footer="0.3"/>
    </customSheetView>
  </customSheetViews>
  <phoneticPr fontId="7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dd732a6-0413-473f-a1ce-68d1616444b6}" enabled="0" method="" siteId="{2dd732a6-0413-473f-a1ce-68d1616444b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Application Form</vt:lpstr>
      <vt:lpstr>Invoice</vt:lpstr>
      <vt:lpstr>Info summary</vt:lpstr>
      <vt:lpstr>Drop Down Lists</vt:lpstr>
    </vt:vector>
  </TitlesOfParts>
  <Company>Battelle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Doug</dc:creator>
  <cp:lastModifiedBy>Hall, Doug</cp:lastModifiedBy>
  <cp:lastPrinted>2023-06-30T16:04:54Z</cp:lastPrinted>
  <dcterms:created xsi:type="dcterms:W3CDTF">2019-08-06T21:56:57Z</dcterms:created>
  <dcterms:modified xsi:type="dcterms:W3CDTF">2025-01-21T14:41:55Z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Version">
    <vt:lpwstr>5</vt:lpwstr>
  </property>
  <property fmtid="{D5CDD505-2E9C-101B-9397-08002B2CF9AE}" pid="3" name="AddinDataModel">
    <vt:lpwstr>0</vt:lpwstr>
  </property>
</Properties>
</file>